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nho07317\Desktop\"/>
    </mc:Choice>
  </mc:AlternateContent>
  <xr:revisionPtr revIDLastSave="0" documentId="13_ncr:1_{42152570-EBC2-4E9A-8A85-A2A1F8D400B5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Hárok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 l="1"/>
  <c r="D56" i="1"/>
  <c r="C55" i="1"/>
  <c r="D55" i="1" s="1"/>
  <c r="C54" i="1"/>
  <c r="D54" i="1" s="1"/>
  <c r="D53" i="1"/>
  <c r="D52" i="1"/>
  <c r="D51" i="1"/>
  <c r="D50" i="1"/>
  <c r="C49" i="1"/>
  <c r="D49" i="1" s="1"/>
  <c r="D48" i="1"/>
  <c r="D47" i="1"/>
  <c r="C46" i="1"/>
  <c r="D46" i="1" s="1"/>
  <c r="D45" i="1"/>
  <c r="D44" i="1"/>
  <c r="C43" i="1"/>
  <c r="D43" i="1" s="1"/>
  <c r="C42" i="1"/>
  <c r="D42" i="1" s="1"/>
  <c r="C41" i="1"/>
  <c r="D41" i="1" s="1"/>
  <c r="D40" i="1"/>
  <c r="C40" i="1"/>
  <c r="C39" i="1"/>
  <c r="D39" i="1" s="1"/>
  <c r="C38" i="1"/>
  <c r="D38" i="1" s="1"/>
  <c r="C37" i="1"/>
  <c r="D37" i="1" s="1"/>
  <c r="D36" i="1"/>
  <c r="C36" i="1"/>
  <c r="C35" i="1"/>
  <c r="D35" i="1" s="1"/>
  <c r="C34" i="1"/>
  <c r="D34" i="1" s="1"/>
  <c r="D33" i="1"/>
  <c r="D32" i="1"/>
  <c r="C32" i="1"/>
  <c r="D31" i="1"/>
  <c r="C31" i="1"/>
  <c r="D30" i="1"/>
  <c r="C30" i="1"/>
  <c r="C29" i="1"/>
  <c r="D29" i="1" s="1"/>
  <c r="D28" i="1"/>
  <c r="D27" i="1"/>
  <c r="D26" i="1"/>
  <c r="D25" i="1"/>
  <c r="D24" i="1"/>
  <c r="D23" i="1"/>
  <c r="D22" i="1"/>
  <c r="C21" i="1"/>
  <c r="D21" i="1" s="1"/>
  <c r="D20" i="1"/>
  <c r="C20" i="1"/>
  <c r="C19" i="1"/>
  <c r="D19" i="1" s="1"/>
  <c r="D18" i="1"/>
  <c r="D17" i="1"/>
  <c r="D16" i="1"/>
  <c r="D15" i="1"/>
  <c r="D14" i="1"/>
  <c r="C13" i="1"/>
  <c r="D13" i="1" s="1"/>
  <c r="D12" i="1"/>
  <c r="C12" i="1"/>
  <c r="C11" i="1"/>
  <c r="D11" i="1" s="1"/>
  <c r="D10" i="1"/>
  <c r="D9" i="1"/>
  <c r="C9" i="1"/>
  <c r="C8" i="1"/>
  <c r="D8" i="1" s="1"/>
  <c r="C7" i="1"/>
  <c r="D7" i="1" s="1"/>
  <c r="C6" i="1"/>
  <c r="D6" i="1" l="1"/>
  <c r="C57" i="1"/>
  <c r="C59" i="1" s="1"/>
  <c r="D58" i="1" l="1"/>
  <c r="D57" i="1"/>
  <c r="C66" i="1" l="1"/>
</calcChain>
</file>

<file path=xl/sharedStrings.xml><?xml version="1.0" encoding="utf-8"?>
<sst xmlns="http://schemas.openxmlformats.org/spreadsheetml/2006/main" count="115" uniqueCount="115">
  <si>
    <t>Výpočet úrovne vytriedenia komunálnych odpadov</t>
  </si>
  <si>
    <t>Obec:</t>
  </si>
  <si>
    <t>Hubice</t>
  </si>
  <si>
    <t>Rok:</t>
  </si>
  <si>
    <t>Katalógové číslo odpadu</t>
  </si>
  <si>
    <t>NÁZOV ZLOŽKY KOMUNÁLNYCH ODPADOV</t>
  </si>
  <si>
    <t>Množstvo odpadov v tonách</t>
  </si>
  <si>
    <t>Množstvo odpadov v kg</t>
  </si>
  <si>
    <t xml:space="preserve">20 01 01 </t>
  </si>
  <si>
    <t xml:space="preserve">papier a lepenka </t>
  </si>
  <si>
    <t xml:space="preserve">20 01 02 </t>
  </si>
  <si>
    <t xml:space="preserve">sklo </t>
  </si>
  <si>
    <t xml:space="preserve">20 01 03 </t>
  </si>
  <si>
    <t xml:space="preserve">viacvrstvové kombinované materiály na báze lepenky (kompozity na báze lepenky) </t>
  </si>
  <si>
    <t xml:space="preserve">20 01 04 </t>
  </si>
  <si>
    <t xml:space="preserve">obaly z kovu </t>
  </si>
  <si>
    <t xml:space="preserve">20 01 05 </t>
  </si>
  <si>
    <t>obaly obsahujúce zvyšky nebezpečných látok alebo kontaminované nebezpečnými látkami vrátane prázdnych tlakových nádob </t>
  </si>
  <si>
    <t xml:space="preserve">20 01 08 </t>
  </si>
  <si>
    <t xml:space="preserve">biologicky rozložiteľný kuchynský a reštauračný odpad </t>
  </si>
  <si>
    <t xml:space="preserve">20 01 10 </t>
  </si>
  <si>
    <t xml:space="preserve">šatstvo </t>
  </si>
  <si>
    <t xml:space="preserve">20 01 11 </t>
  </si>
  <si>
    <t xml:space="preserve">textílie </t>
  </si>
  <si>
    <t xml:space="preserve">20 01 13 </t>
  </si>
  <si>
    <t xml:space="preserve">rozpúšťadlá </t>
  </si>
  <si>
    <t xml:space="preserve">20 01 14 </t>
  </si>
  <si>
    <t xml:space="preserve">kyseliny </t>
  </si>
  <si>
    <t xml:space="preserve">20 01 15 </t>
  </si>
  <si>
    <t xml:space="preserve">zásady </t>
  </si>
  <si>
    <t xml:space="preserve">20 01 17 </t>
  </si>
  <si>
    <t xml:space="preserve">fotochemické látky </t>
  </si>
  <si>
    <t xml:space="preserve">20 01 19 </t>
  </si>
  <si>
    <t xml:space="preserve">pesticídy </t>
  </si>
  <si>
    <t xml:space="preserve">20 01 21 </t>
  </si>
  <si>
    <t xml:space="preserve">žiarivky a iný odpad obsahujúci ortuť </t>
  </si>
  <si>
    <t xml:space="preserve">20 01 23 </t>
  </si>
  <si>
    <t xml:space="preserve">vyradené zariadenia obsahujúce chlórfluórované uhľovodíky </t>
  </si>
  <si>
    <t xml:space="preserve">20 01 25 </t>
  </si>
  <si>
    <t xml:space="preserve">jedlé oleje a tuky </t>
  </si>
  <si>
    <t xml:space="preserve">20 01 26 </t>
  </si>
  <si>
    <t xml:space="preserve">oleje a tuky iné ako uvedené v 20 01 25 </t>
  </si>
  <si>
    <t xml:space="preserve">20 01 27 </t>
  </si>
  <si>
    <t xml:space="preserve">farby, tlačiarenské farby, lepidlá a živice obsahujúce nebezpečné látky </t>
  </si>
  <si>
    <t xml:space="preserve">20 01 28 </t>
  </si>
  <si>
    <t xml:space="preserve">farby, tlačiarenské farby, lepidlá a živice iné ako uvedené v 20 01 27 </t>
  </si>
  <si>
    <t xml:space="preserve">20 01 29 </t>
  </si>
  <si>
    <t xml:space="preserve">detergenty obsahujúce nebezpečné látky </t>
  </si>
  <si>
    <t xml:space="preserve">20 01 30 </t>
  </si>
  <si>
    <t xml:space="preserve">detergenty iné ako uvedené v 20 01 29 </t>
  </si>
  <si>
    <t xml:space="preserve">20 01 31 </t>
  </si>
  <si>
    <t xml:space="preserve">cytotoxické a cytostatické liečivá </t>
  </si>
  <si>
    <t xml:space="preserve">20 01 32 </t>
  </si>
  <si>
    <t xml:space="preserve">liečivá iné ako uvedené v 20 01 31 </t>
  </si>
  <si>
    <t xml:space="preserve">20 01 33 </t>
  </si>
  <si>
    <t xml:space="preserve">batérie a akumulátory uvedené v 16 06 01, 16 06 02, alebo 16 06 03 a netriedené batérie a akumulátory obsahujúce tieto batérie </t>
  </si>
  <si>
    <t xml:space="preserve">20 01 34 </t>
  </si>
  <si>
    <t xml:space="preserve">batérie a akumulátory iné ako uvedené v 20 01 33 </t>
  </si>
  <si>
    <t xml:space="preserve">20 01 35 </t>
  </si>
  <si>
    <t xml:space="preserve">vyradené elektrické a elektronické zariadenia iné ako uvedené v 20 01 21 a 20 01 23, obsahujúce nebezpečné časti *) </t>
  </si>
  <si>
    <t xml:space="preserve">20 01 36 </t>
  </si>
  <si>
    <t xml:space="preserve">vyradené elektrické a elektronické zariadenia iné ako uvedené v 20 01 21, 20 01 23 a 20 01 35 </t>
  </si>
  <si>
    <t xml:space="preserve">20 01 37 </t>
  </si>
  <si>
    <t xml:space="preserve">drevo obsahujúce nebezpečné látky </t>
  </si>
  <si>
    <t xml:space="preserve">20 01 38 </t>
  </si>
  <si>
    <t xml:space="preserve">drevo iné ako uvedené v 20 01 37 </t>
  </si>
  <si>
    <t xml:space="preserve">20 01 39 </t>
  </si>
  <si>
    <t xml:space="preserve">plasty </t>
  </si>
  <si>
    <t xml:space="preserve">20 01 40 </t>
  </si>
  <si>
    <t xml:space="preserve">kovy </t>
  </si>
  <si>
    <t xml:space="preserve">20 01 40 01 </t>
  </si>
  <si>
    <t xml:space="preserve">meď, bronz, mosadz </t>
  </si>
  <si>
    <t xml:space="preserve">20 01 40 02 </t>
  </si>
  <si>
    <t xml:space="preserve">hliník </t>
  </si>
  <si>
    <t xml:space="preserve">20 01 40 03 </t>
  </si>
  <si>
    <t xml:space="preserve">olovo </t>
  </si>
  <si>
    <t xml:space="preserve">20 01 40 04 </t>
  </si>
  <si>
    <t xml:space="preserve">zinok </t>
  </si>
  <si>
    <t xml:space="preserve">20 01 40 05 </t>
  </si>
  <si>
    <t xml:space="preserve">železo a oceľ </t>
  </si>
  <si>
    <t xml:space="preserve">20 01 40 06 </t>
  </si>
  <si>
    <t xml:space="preserve">cín </t>
  </si>
  <si>
    <t xml:space="preserve">20 01 40 07 </t>
  </si>
  <si>
    <t xml:space="preserve">zmiešané kovy </t>
  </si>
  <si>
    <t xml:space="preserve">20 01 41 </t>
  </si>
  <si>
    <t xml:space="preserve">odpady z vymetania komínov </t>
  </si>
  <si>
    <t xml:space="preserve">20 01 99 </t>
  </si>
  <si>
    <t xml:space="preserve">odpady inak nešpecifikované </t>
  </si>
  <si>
    <t xml:space="preserve">20 02 01 </t>
  </si>
  <si>
    <t xml:space="preserve">biologicky rozložiteľný odpad </t>
  </si>
  <si>
    <t xml:space="preserve">20 02 02 </t>
  </si>
  <si>
    <t xml:space="preserve">zemina a kamenivo </t>
  </si>
  <si>
    <t xml:space="preserve">20 02 03 </t>
  </si>
  <si>
    <t xml:space="preserve">iné biologicky nerozložiteľné odpady </t>
  </si>
  <si>
    <t xml:space="preserve">20 03 01 </t>
  </si>
  <si>
    <t xml:space="preserve">zmesový komunálny odpad </t>
  </si>
  <si>
    <t xml:space="preserve">20 03 02 </t>
  </si>
  <si>
    <t xml:space="preserve">odpad z trhovísk </t>
  </si>
  <si>
    <t xml:space="preserve">20 03 03 </t>
  </si>
  <si>
    <t xml:space="preserve">odpad z čistenia ulíc </t>
  </si>
  <si>
    <t xml:space="preserve">20 03 04 </t>
  </si>
  <si>
    <t xml:space="preserve">kal zo septikov </t>
  </si>
  <si>
    <t xml:space="preserve">20 03 06 </t>
  </si>
  <si>
    <t xml:space="preserve">odpad z čistenia kanalizácie </t>
  </si>
  <si>
    <t xml:space="preserve">20 03 07 </t>
  </si>
  <si>
    <t xml:space="preserve">objemný odpad </t>
  </si>
  <si>
    <t xml:space="preserve">20 03 08 </t>
  </si>
  <si>
    <t xml:space="preserve">drobný stavebný odpad </t>
  </si>
  <si>
    <t xml:space="preserve">20 03 99 </t>
  </si>
  <si>
    <t xml:space="preserve">komunálne odpady inak nešpecifikované </t>
  </si>
  <si>
    <t>Celkové množstvo vzniknutých komunálnych odpadov</t>
  </si>
  <si>
    <t>Celkové množstvo zrecyklovaných komunálnych odpadov</t>
  </si>
  <si>
    <t xml:space="preserve">Označené na základe zoznamu vytriediteľných zložiek KO, ktoré možné započítať di činiteľa </t>
  </si>
  <si>
    <t>vzorca</t>
  </si>
  <si>
    <t>Úroveň vytriedenia komunálnych odpadov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</si>
</sst>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333333"/>
      <name val="Calibri"/>
      <family val="2"/>
      <charset val="238"/>
      <scheme val="minor"/>
    </font>
    <font>
      <sz val="10"/>
      <color rgb="FF333333"/>
      <name val="Robotoregular"/>
    </font>
    <font>
      <sz val="11"/>
      <color rgb="FF33333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4" fontId="5" fillId="3" borderId="7" xfId="0" applyNumberFormat="1" applyFont="1" applyFill="1" applyBorder="1" applyAlignment="1">
      <alignment horizontal="center" vertical="center" wrapText="1"/>
    </xf>
    <xf numFmtId="3" fontId="1" fillId="3" borderId="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164" fontId="5" fillId="3" borderId="11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 vertical="center"/>
    </xf>
    <xf numFmtId="3" fontId="0" fillId="0" borderId="0" xfId="0" applyNumberFormat="1"/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4" fontId="0" fillId="2" borderId="19" xfId="0" applyNumberFormat="1" applyFill="1" applyBorder="1" applyAlignment="1">
      <alignment horizontal="center" vertical="center"/>
    </xf>
    <xf numFmtId="3" fontId="1" fillId="2" borderId="20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4" fontId="1" fillId="3" borderId="19" xfId="0" applyNumberFormat="1" applyFont="1" applyFill="1" applyBorder="1" applyAlignment="1">
      <alignment horizontal="center" vertical="center"/>
    </xf>
    <xf numFmtId="3" fontId="1" fillId="3" borderId="20" xfId="0" applyNumberFormat="1" applyFont="1" applyFill="1" applyBorder="1" applyAlignment="1">
      <alignment horizontal="center" vertical="center"/>
    </xf>
    <xf numFmtId="0" fontId="2" fillId="0" borderId="0" xfId="0" applyFont="1"/>
    <xf numFmtId="0" fontId="0" fillId="3" borderId="21" xfId="0" applyFill="1" applyBorder="1"/>
    <xf numFmtId="0" fontId="0" fillId="4" borderId="0" xfId="0" applyFill="1"/>
    <xf numFmtId="2" fontId="1" fillId="5" borderId="21" xfId="0" applyNumberFormat="1" applyFont="1" applyFill="1" applyBorder="1" applyAlignment="1">
      <alignment horizontal="left" vertical="center"/>
    </xf>
    <xf numFmtId="10" fontId="1" fillId="5" borderId="21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&#243;pia%20-%20Sm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hľad"/>
      <sheetName val="Sumár 2024"/>
      <sheetName val="% 2024"/>
      <sheetName val="Kom. odpad"/>
      <sheetName val="BRKO"/>
      <sheetName val="20 02 01"/>
      <sheetName val="Sumár 2023"/>
      <sheetName val="% 2023"/>
      <sheetName val="ZOHŽO 2022"/>
      <sheetName val="Sumár 2022"/>
      <sheetName val="% 2022"/>
      <sheetName val="ZOHŽO 2021"/>
      <sheetName val="Sumár 2021"/>
      <sheetName val="% 2021"/>
      <sheetName val="Hárok1"/>
      <sheetName val="ZOHŽO - FA"/>
      <sheetName val="Cenník MP"/>
      <sheetName val="T a Š"/>
      <sheetName val="Úhrada za KO 2022"/>
      <sheetName val="Hárok2"/>
    </sheetNames>
    <sheetDataSet>
      <sheetData sheetId="0"/>
      <sheetData sheetId="1"/>
      <sheetData sheetId="2"/>
      <sheetData sheetId="3"/>
      <sheetData sheetId="4"/>
      <sheetData sheetId="5"/>
      <sheetData sheetId="6">
        <row r="19">
          <cell r="B19">
            <v>13.370000000000001</v>
          </cell>
          <cell r="C19">
            <v>16.190000000000001</v>
          </cell>
          <cell r="D19">
            <v>0.30199999999999999</v>
          </cell>
          <cell r="E19">
            <v>0.33300000000000002</v>
          </cell>
          <cell r="F19">
            <v>12.66</v>
          </cell>
          <cell r="G19">
            <v>1.94</v>
          </cell>
          <cell r="H19">
            <v>0.35000000000000003</v>
          </cell>
          <cell r="I19">
            <v>0</v>
          </cell>
          <cell r="J19">
            <v>0</v>
          </cell>
          <cell r="K19">
            <v>0.06</v>
          </cell>
          <cell r="L19">
            <v>0</v>
          </cell>
          <cell r="M19">
            <v>0.26</v>
          </cell>
          <cell r="N19">
            <v>0</v>
          </cell>
          <cell r="O19">
            <v>2.4500000000000002</v>
          </cell>
          <cell r="P19">
            <v>39.97</v>
          </cell>
          <cell r="Q19">
            <v>14.05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1</v>
          </cell>
          <cell r="X19">
            <v>0</v>
          </cell>
          <cell r="Y19">
            <v>0</v>
          </cell>
          <cell r="Z19">
            <v>145.09</v>
          </cell>
          <cell r="AE19">
            <v>94.05</v>
          </cell>
          <cell r="AF19">
            <v>8.61</v>
          </cell>
          <cell r="AH19">
            <v>4.97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tabSelected="1" topLeftCell="A55" workbookViewId="0">
      <selection activeCell="J10" sqref="J10"/>
    </sheetView>
  </sheetViews>
  <sheetFormatPr defaultRowHeight="14.4"/>
  <cols>
    <col min="1" max="1" width="11.44140625" customWidth="1"/>
    <col min="2" max="2" width="50.44140625" customWidth="1"/>
    <col min="3" max="3" width="13.109375" customWidth="1"/>
    <col min="4" max="4" width="13.5546875" customWidth="1"/>
    <col min="257" max="257" width="11.44140625" customWidth="1"/>
    <col min="258" max="258" width="50.44140625" customWidth="1"/>
    <col min="259" max="259" width="13.109375" customWidth="1"/>
    <col min="260" max="260" width="13.5546875" customWidth="1"/>
    <col min="513" max="513" width="11.44140625" customWidth="1"/>
    <col min="514" max="514" width="50.44140625" customWidth="1"/>
    <col min="515" max="515" width="13.109375" customWidth="1"/>
    <col min="516" max="516" width="13.5546875" customWidth="1"/>
    <col min="769" max="769" width="11.44140625" customWidth="1"/>
    <col min="770" max="770" width="50.44140625" customWidth="1"/>
    <col min="771" max="771" width="13.109375" customWidth="1"/>
    <col min="772" max="772" width="13.5546875" customWidth="1"/>
    <col min="1025" max="1025" width="11.44140625" customWidth="1"/>
    <col min="1026" max="1026" width="50.44140625" customWidth="1"/>
    <col min="1027" max="1027" width="13.109375" customWidth="1"/>
    <col min="1028" max="1028" width="13.5546875" customWidth="1"/>
    <col min="1281" max="1281" width="11.44140625" customWidth="1"/>
    <col min="1282" max="1282" width="50.44140625" customWidth="1"/>
    <col min="1283" max="1283" width="13.109375" customWidth="1"/>
    <col min="1284" max="1284" width="13.5546875" customWidth="1"/>
    <col min="1537" max="1537" width="11.44140625" customWidth="1"/>
    <col min="1538" max="1538" width="50.44140625" customWidth="1"/>
    <col min="1539" max="1539" width="13.109375" customWidth="1"/>
    <col min="1540" max="1540" width="13.5546875" customWidth="1"/>
    <col min="1793" max="1793" width="11.44140625" customWidth="1"/>
    <col min="1794" max="1794" width="50.44140625" customWidth="1"/>
    <col min="1795" max="1795" width="13.109375" customWidth="1"/>
    <col min="1796" max="1796" width="13.5546875" customWidth="1"/>
    <col min="2049" max="2049" width="11.44140625" customWidth="1"/>
    <col min="2050" max="2050" width="50.44140625" customWidth="1"/>
    <col min="2051" max="2051" width="13.109375" customWidth="1"/>
    <col min="2052" max="2052" width="13.5546875" customWidth="1"/>
    <col min="2305" max="2305" width="11.44140625" customWidth="1"/>
    <col min="2306" max="2306" width="50.44140625" customWidth="1"/>
    <col min="2307" max="2307" width="13.109375" customWidth="1"/>
    <col min="2308" max="2308" width="13.5546875" customWidth="1"/>
    <col min="2561" max="2561" width="11.44140625" customWidth="1"/>
    <col min="2562" max="2562" width="50.44140625" customWidth="1"/>
    <col min="2563" max="2563" width="13.109375" customWidth="1"/>
    <col min="2564" max="2564" width="13.5546875" customWidth="1"/>
    <col min="2817" max="2817" width="11.44140625" customWidth="1"/>
    <col min="2818" max="2818" width="50.44140625" customWidth="1"/>
    <col min="2819" max="2819" width="13.109375" customWidth="1"/>
    <col min="2820" max="2820" width="13.5546875" customWidth="1"/>
    <col min="3073" max="3073" width="11.44140625" customWidth="1"/>
    <col min="3074" max="3074" width="50.44140625" customWidth="1"/>
    <col min="3075" max="3075" width="13.109375" customWidth="1"/>
    <col min="3076" max="3076" width="13.5546875" customWidth="1"/>
    <col min="3329" max="3329" width="11.44140625" customWidth="1"/>
    <col min="3330" max="3330" width="50.44140625" customWidth="1"/>
    <col min="3331" max="3331" width="13.109375" customWidth="1"/>
    <col min="3332" max="3332" width="13.5546875" customWidth="1"/>
    <col min="3585" max="3585" width="11.44140625" customWidth="1"/>
    <col min="3586" max="3586" width="50.44140625" customWidth="1"/>
    <col min="3587" max="3587" width="13.109375" customWidth="1"/>
    <col min="3588" max="3588" width="13.5546875" customWidth="1"/>
    <col min="3841" max="3841" width="11.44140625" customWidth="1"/>
    <col min="3842" max="3842" width="50.44140625" customWidth="1"/>
    <col min="3843" max="3843" width="13.109375" customWidth="1"/>
    <col min="3844" max="3844" width="13.5546875" customWidth="1"/>
    <col min="4097" max="4097" width="11.44140625" customWidth="1"/>
    <col min="4098" max="4098" width="50.44140625" customWidth="1"/>
    <col min="4099" max="4099" width="13.109375" customWidth="1"/>
    <col min="4100" max="4100" width="13.5546875" customWidth="1"/>
    <col min="4353" max="4353" width="11.44140625" customWidth="1"/>
    <col min="4354" max="4354" width="50.44140625" customWidth="1"/>
    <col min="4355" max="4355" width="13.109375" customWidth="1"/>
    <col min="4356" max="4356" width="13.5546875" customWidth="1"/>
    <col min="4609" max="4609" width="11.44140625" customWidth="1"/>
    <col min="4610" max="4610" width="50.44140625" customWidth="1"/>
    <col min="4611" max="4611" width="13.109375" customWidth="1"/>
    <col min="4612" max="4612" width="13.5546875" customWidth="1"/>
    <col min="4865" max="4865" width="11.44140625" customWidth="1"/>
    <col min="4866" max="4866" width="50.44140625" customWidth="1"/>
    <col min="4867" max="4867" width="13.109375" customWidth="1"/>
    <col min="4868" max="4868" width="13.5546875" customWidth="1"/>
    <col min="5121" max="5121" width="11.44140625" customWidth="1"/>
    <col min="5122" max="5122" width="50.44140625" customWidth="1"/>
    <col min="5123" max="5123" width="13.109375" customWidth="1"/>
    <col min="5124" max="5124" width="13.5546875" customWidth="1"/>
    <col min="5377" max="5377" width="11.44140625" customWidth="1"/>
    <col min="5378" max="5378" width="50.44140625" customWidth="1"/>
    <col min="5379" max="5379" width="13.109375" customWidth="1"/>
    <col min="5380" max="5380" width="13.5546875" customWidth="1"/>
    <col min="5633" max="5633" width="11.44140625" customWidth="1"/>
    <col min="5634" max="5634" width="50.44140625" customWidth="1"/>
    <col min="5635" max="5635" width="13.109375" customWidth="1"/>
    <col min="5636" max="5636" width="13.5546875" customWidth="1"/>
    <col min="5889" max="5889" width="11.44140625" customWidth="1"/>
    <col min="5890" max="5890" width="50.44140625" customWidth="1"/>
    <col min="5891" max="5891" width="13.109375" customWidth="1"/>
    <col min="5892" max="5892" width="13.5546875" customWidth="1"/>
    <col min="6145" max="6145" width="11.44140625" customWidth="1"/>
    <col min="6146" max="6146" width="50.44140625" customWidth="1"/>
    <col min="6147" max="6147" width="13.109375" customWidth="1"/>
    <col min="6148" max="6148" width="13.5546875" customWidth="1"/>
    <col min="6401" max="6401" width="11.44140625" customWidth="1"/>
    <col min="6402" max="6402" width="50.44140625" customWidth="1"/>
    <col min="6403" max="6403" width="13.109375" customWidth="1"/>
    <col min="6404" max="6404" width="13.5546875" customWidth="1"/>
    <col min="6657" max="6657" width="11.44140625" customWidth="1"/>
    <col min="6658" max="6658" width="50.44140625" customWidth="1"/>
    <col min="6659" max="6659" width="13.109375" customWidth="1"/>
    <col min="6660" max="6660" width="13.5546875" customWidth="1"/>
    <col min="6913" max="6913" width="11.44140625" customWidth="1"/>
    <col min="6914" max="6914" width="50.44140625" customWidth="1"/>
    <col min="6915" max="6915" width="13.109375" customWidth="1"/>
    <col min="6916" max="6916" width="13.5546875" customWidth="1"/>
    <col min="7169" max="7169" width="11.44140625" customWidth="1"/>
    <col min="7170" max="7170" width="50.44140625" customWidth="1"/>
    <col min="7171" max="7171" width="13.109375" customWidth="1"/>
    <col min="7172" max="7172" width="13.5546875" customWidth="1"/>
    <col min="7425" max="7425" width="11.44140625" customWidth="1"/>
    <col min="7426" max="7426" width="50.44140625" customWidth="1"/>
    <col min="7427" max="7427" width="13.109375" customWidth="1"/>
    <col min="7428" max="7428" width="13.5546875" customWidth="1"/>
    <col min="7681" max="7681" width="11.44140625" customWidth="1"/>
    <col min="7682" max="7682" width="50.44140625" customWidth="1"/>
    <col min="7683" max="7683" width="13.109375" customWidth="1"/>
    <col min="7684" max="7684" width="13.5546875" customWidth="1"/>
    <col min="7937" max="7937" width="11.44140625" customWidth="1"/>
    <col min="7938" max="7938" width="50.44140625" customWidth="1"/>
    <col min="7939" max="7939" width="13.109375" customWidth="1"/>
    <col min="7940" max="7940" width="13.5546875" customWidth="1"/>
    <col min="8193" max="8193" width="11.44140625" customWidth="1"/>
    <col min="8194" max="8194" width="50.44140625" customWidth="1"/>
    <col min="8195" max="8195" width="13.109375" customWidth="1"/>
    <col min="8196" max="8196" width="13.5546875" customWidth="1"/>
    <col min="8449" max="8449" width="11.44140625" customWidth="1"/>
    <col min="8450" max="8450" width="50.44140625" customWidth="1"/>
    <col min="8451" max="8451" width="13.109375" customWidth="1"/>
    <col min="8452" max="8452" width="13.5546875" customWidth="1"/>
    <col min="8705" max="8705" width="11.44140625" customWidth="1"/>
    <col min="8706" max="8706" width="50.44140625" customWidth="1"/>
    <col min="8707" max="8707" width="13.109375" customWidth="1"/>
    <col min="8708" max="8708" width="13.5546875" customWidth="1"/>
    <col min="8961" max="8961" width="11.44140625" customWidth="1"/>
    <col min="8962" max="8962" width="50.44140625" customWidth="1"/>
    <col min="8963" max="8963" width="13.109375" customWidth="1"/>
    <col min="8964" max="8964" width="13.5546875" customWidth="1"/>
    <col min="9217" max="9217" width="11.44140625" customWidth="1"/>
    <col min="9218" max="9218" width="50.44140625" customWidth="1"/>
    <col min="9219" max="9219" width="13.109375" customWidth="1"/>
    <col min="9220" max="9220" width="13.5546875" customWidth="1"/>
    <col min="9473" max="9473" width="11.44140625" customWidth="1"/>
    <col min="9474" max="9474" width="50.44140625" customWidth="1"/>
    <col min="9475" max="9475" width="13.109375" customWidth="1"/>
    <col min="9476" max="9476" width="13.5546875" customWidth="1"/>
    <col min="9729" max="9729" width="11.44140625" customWidth="1"/>
    <col min="9730" max="9730" width="50.44140625" customWidth="1"/>
    <col min="9731" max="9731" width="13.109375" customWidth="1"/>
    <col min="9732" max="9732" width="13.5546875" customWidth="1"/>
    <col min="9985" max="9985" width="11.44140625" customWidth="1"/>
    <col min="9986" max="9986" width="50.44140625" customWidth="1"/>
    <col min="9987" max="9987" width="13.109375" customWidth="1"/>
    <col min="9988" max="9988" width="13.5546875" customWidth="1"/>
    <col min="10241" max="10241" width="11.44140625" customWidth="1"/>
    <col min="10242" max="10242" width="50.44140625" customWidth="1"/>
    <col min="10243" max="10243" width="13.109375" customWidth="1"/>
    <col min="10244" max="10244" width="13.5546875" customWidth="1"/>
    <col min="10497" max="10497" width="11.44140625" customWidth="1"/>
    <col min="10498" max="10498" width="50.44140625" customWidth="1"/>
    <col min="10499" max="10499" width="13.109375" customWidth="1"/>
    <col min="10500" max="10500" width="13.5546875" customWidth="1"/>
    <col min="10753" max="10753" width="11.44140625" customWidth="1"/>
    <col min="10754" max="10754" width="50.44140625" customWidth="1"/>
    <col min="10755" max="10755" width="13.109375" customWidth="1"/>
    <col min="10756" max="10756" width="13.5546875" customWidth="1"/>
    <col min="11009" max="11009" width="11.44140625" customWidth="1"/>
    <col min="11010" max="11010" width="50.44140625" customWidth="1"/>
    <col min="11011" max="11011" width="13.109375" customWidth="1"/>
    <col min="11012" max="11012" width="13.5546875" customWidth="1"/>
    <col min="11265" max="11265" width="11.44140625" customWidth="1"/>
    <col min="11266" max="11266" width="50.44140625" customWidth="1"/>
    <col min="11267" max="11267" width="13.109375" customWidth="1"/>
    <col min="11268" max="11268" width="13.5546875" customWidth="1"/>
    <col min="11521" max="11521" width="11.44140625" customWidth="1"/>
    <col min="11522" max="11522" width="50.44140625" customWidth="1"/>
    <col min="11523" max="11523" width="13.109375" customWidth="1"/>
    <col min="11524" max="11524" width="13.5546875" customWidth="1"/>
    <col min="11777" max="11777" width="11.44140625" customWidth="1"/>
    <col min="11778" max="11778" width="50.44140625" customWidth="1"/>
    <col min="11779" max="11779" width="13.109375" customWidth="1"/>
    <col min="11780" max="11780" width="13.5546875" customWidth="1"/>
    <col min="12033" max="12033" width="11.44140625" customWidth="1"/>
    <col min="12034" max="12034" width="50.44140625" customWidth="1"/>
    <col min="12035" max="12035" width="13.109375" customWidth="1"/>
    <col min="12036" max="12036" width="13.5546875" customWidth="1"/>
    <col min="12289" max="12289" width="11.44140625" customWidth="1"/>
    <col min="12290" max="12290" width="50.44140625" customWidth="1"/>
    <col min="12291" max="12291" width="13.109375" customWidth="1"/>
    <col min="12292" max="12292" width="13.5546875" customWidth="1"/>
    <col min="12545" max="12545" width="11.44140625" customWidth="1"/>
    <col min="12546" max="12546" width="50.44140625" customWidth="1"/>
    <col min="12547" max="12547" width="13.109375" customWidth="1"/>
    <col min="12548" max="12548" width="13.5546875" customWidth="1"/>
    <col min="12801" max="12801" width="11.44140625" customWidth="1"/>
    <col min="12802" max="12802" width="50.44140625" customWidth="1"/>
    <col min="12803" max="12803" width="13.109375" customWidth="1"/>
    <col min="12804" max="12804" width="13.5546875" customWidth="1"/>
    <col min="13057" max="13057" width="11.44140625" customWidth="1"/>
    <col min="13058" max="13058" width="50.44140625" customWidth="1"/>
    <col min="13059" max="13059" width="13.109375" customWidth="1"/>
    <col min="13060" max="13060" width="13.5546875" customWidth="1"/>
    <col min="13313" max="13313" width="11.44140625" customWidth="1"/>
    <col min="13314" max="13314" width="50.44140625" customWidth="1"/>
    <col min="13315" max="13315" width="13.109375" customWidth="1"/>
    <col min="13316" max="13316" width="13.5546875" customWidth="1"/>
    <col min="13569" max="13569" width="11.44140625" customWidth="1"/>
    <col min="13570" max="13570" width="50.44140625" customWidth="1"/>
    <col min="13571" max="13571" width="13.109375" customWidth="1"/>
    <col min="13572" max="13572" width="13.5546875" customWidth="1"/>
    <col min="13825" max="13825" width="11.44140625" customWidth="1"/>
    <col min="13826" max="13826" width="50.44140625" customWidth="1"/>
    <col min="13827" max="13827" width="13.109375" customWidth="1"/>
    <col min="13828" max="13828" width="13.5546875" customWidth="1"/>
    <col min="14081" max="14081" width="11.44140625" customWidth="1"/>
    <col min="14082" max="14082" width="50.44140625" customWidth="1"/>
    <col min="14083" max="14083" width="13.109375" customWidth="1"/>
    <col min="14084" max="14084" width="13.5546875" customWidth="1"/>
    <col min="14337" max="14337" width="11.44140625" customWidth="1"/>
    <col min="14338" max="14338" width="50.44140625" customWidth="1"/>
    <col min="14339" max="14339" width="13.109375" customWidth="1"/>
    <col min="14340" max="14340" width="13.5546875" customWidth="1"/>
    <col min="14593" max="14593" width="11.44140625" customWidth="1"/>
    <col min="14594" max="14594" width="50.44140625" customWidth="1"/>
    <col min="14595" max="14595" width="13.109375" customWidth="1"/>
    <col min="14596" max="14596" width="13.5546875" customWidth="1"/>
    <col min="14849" max="14849" width="11.44140625" customWidth="1"/>
    <col min="14850" max="14850" width="50.44140625" customWidth="1"/>
    <col min="14851" max="14851" width="13.109375" customWidth="1"/>
    <col min="14852" max="14852" width="13.5546875" customWidth="1"/>
    <col min="15105" max="15105" width="11.44140625" customWidth="1"/>
    <col min="15106" max="15106" width="50.44140625" customWidth="1"/>
    <col min="15107" max="15107" width="13.109375" customWidth="1"/>
    <col min="15108" max="15108" width="13.5546875" customWidth="1"/>
    <col min="15361" max="15361" width="11.44140625" customWidth="1"/>
    <col min="15362" max="15362" width="50.44140625" customWidth="1"/>
    <col min="15363" max="15363" width="13.109375" customWidth="1"/>
    <col min="15364" max="15364" width="13.5546875" customWidth="1"/>
    <col min="15617" max="15617" width="11.44140625" customWidth="1"/>
    <col min="15618" max="15618" width="50.44140625" customWidth="1"/>
    <col min="15619" max="15619" width="13.109375" customWidth="1"/>
    <col min="15620" max="15620" width="13.5546875" customWidth="1"/>
    <col min="15873" max="15873" width="11.44140625" customWidth="1"/>
    <col min="15874" max="15874" width="50.44140625" customWidth="1"/>
    <col min="15875" max="15875" width="13.109375" customWidth="1"/>
    <col min="15876" max="15876" width="13.5546875" customWidth="1"/>
    <col min="16129" max="16129" width="11.44140625" customWidth="1"/>
    <col min="16130" max="16130" width="50.44140625" customWidth="1"/>
    <col min="16131" max="16131" width="13.109375" customWidth="1"/>
    <col min="16132" max="16132" width="13.5546875" customWidth="1"/>
  </cols>
  <sheetData>
    <row r="1" spans="1:6" ht="27.6" customHeight="1">
      <c r="A1" s="1" t="s">
        <v>0</v>
      </c>
      <c r="B1" s="2"/>
      <c r="C1" s="2"/>
      <c r="D1" s="2"/>
    </row>
    <row r="2" spans="1:6" ht="27.6" customHeight="1">
      <c r="A2" s="3" t="s">
        <v>1</v>
      </c>
      <c r="B2" s="4" t="s">
        <v>2</v>
      </c>
      <c r="C2" s="3"/>
      <c r="D2" s="3"/>
    </row>
    <row r="3" spans="1:6" ht="27.6" customHeight="1">
      <c r="A3" s="3" t="s">
        <v>3</v>
      </c>
      <c r="B3" s="4">
        <v>2023</v>
      </c>
      <c r="C3" s="3"/>
      <c r="D3" s="3"/>
    </row>
    <row r="4" spans="1:6" ht="15" thickBot="1"/>
    <row r="5" spans="1:6" ht="49.5" customHeight="1" thickBot="1">
      <c r="A5" s="5" t="s">
        <v>4</v>
      </c>
      <c r="B5" s="6" t="s">
        <v>5</v>
      </c>
      <c r="C5" s="7" t="s">
        <v>6</v>
      </c>
      <c r="D5" s="8" t="s">
        <v>7</v>
      </c>
    </row>
    <row r="6" spans="1:6" ht="20.100000000000001" customHeight="1">
      <c r="A6" s="9" t="s">
        <v>8</v>
      </c>
      <c r="B6" s="10" t="s">
        <v>9</v>
      </c>
      <c r="C6" s="11">
        <f>'[1]Sumár 2023'!B19</f>
        <v>13.370000000000001</v>
      </c>
      <c r="D6" s="12">
        <f>C6*1000</f>
        <v>13370.000000000002</v>
      </c>
      <c r="F6" s="13"/>
    </row>
    <row r="7" spans="1:6" ht="20.100000000000001" customHeight="1">
      <c r="A7" s="14" t="s">
        <v>10</v>
      </c>
      <c r="B7" s="15" t="s">
        <v>11</v>
      </c>
      <c r="C7" s="16">
        <f>'[1]Sumár 2023'!C19</f>
        <v>16.190000000000001</v>
      </c>
      <c r="D7" s="12">
        <f t="shared" ref="D7:D56" si="0">C7*1000</f>
        <v>16190.000000000002</v>
      </c>
    </row>
    <row r="8" spans="1:6" ht="28.8">
      <c r="A8" s="14" t="s">
        <v>12</v>
      </c>
      <c r="B8" s="15" t="s">
        <v>13</v>
      </c>
      <c r="C8" s="17">
        <f>'[1]Sumár 2023'!D19</f>
        <v>0.30199999999999999</v>
      </c>
      <c r="D8" s="12">
        <f t="shared" si="0"/>
        <v>302</v>
      </c>
    </row>
    <row r="9" spans="1:6" ht="20.100000000000001" customHeight="1">
      <c r="A9" s="14" t="s">
        <v>14</v>
      </c>
      <c r="B9" s="15" t="s">
        <v>15</v>
      </c>
      <c r="C9" s="17">
        <f>'[1]Sumár 2023'!E19</f>
        <v>0.33300000000000002</v>
      </c>
      <c r="D9" s="12">
        <f t="shared" si="0"/>
        <v>333</v>
      </c>
    </row>
    <row r="10" spans="1:6" ht="28.5" customHeight="1">
      <c r="A10" s="18" t="s">
        <v>16</v>
      </c>
      <c r="B10" s="19" t="s">
        <v>17</v>
      </c>
      <c r="C10" s="20"/>
      <c r="D10" s="21">
        <f t="shared" si="0"/>
        <v>0</v>
      </c>
    </row>
    <row r="11" spans="1:6" ht="20.100000000000001" customHeight="1">
      <c r="A11" s="14" t="s">
        <v>18</v>
      </c>
      <c r="B11" s="15" t="s">
        <v>19</v>
      </c>
      <c r="C11" s="16">
        <f>'[1]Sumár 2023'!F19</f>
        <v>12.66</v>
      </c>
      <c r="D11" s="12">
        <f t="shared" si="0"/>
        <v>12660</v>
      </c>
    </row>
    <row r="12" spans="1:6" ht="20.100000000000001" customHeight="1">
      <c r="A12" s="14" t="s">
        <v>20</v>
      </c>
      <c r="B12" s="15" t="s">
        <v>21</v>
      </c>
      <c r="C12" s="16">
        <f>'[1]Sumár 2023'!G19</f>
        <v>1.94</v>
      </c>
      <c r="D12" s="12">
        <f t="shared" si="0"/>
        <v>1940</v>
      </c>
    </row>
    <row r="13" spans="1:6" ht="20.100000000000001" customHeight="1">
      <c r="A13" s="14" t="s">
        <v>22</v>
      </c>
      <c r="B13" s="15" t="s">
        <v>23</v>
      </c>
      <c r="C13" s="16">
        <f>'[1]Sumár 2023'!H19</f>
        <v>0.35000000000000003</v>
      </c>
      <c r="D13" s="12">
        <f t="shared" si="0"/>
        <v>350.00000000000006</v>
      </c>
    </row>
    <row r="14" spans="1:6" ht="20.100000000000001" customHeight="1">
      <c r="A14" s="18" t="s">
        <v>24</v>
      </c>
      <c r="B14" s="19" t="s">
        <v>25</v>
      </c>
      <c r="C14" s="20"/>
      <c r="D14" s="21">
        <f t="shared" si="0"/>
        <v>0</v>
      </c>
    </row>
    <row r="15" spans="1:6" ht="20.100000000000001" customHeight="1">
      <c r="A15" s="18" t="s">
        <v>26</v>
      </c>
      <c r="B15" s="19" t="s">
        <v>27</v>
      </c>
      <c r="C15" s="20"/>
      <c r="D15" s="21">
        <f t="shared" si="0"/>
        <v>0</v>
      </c>
    </row>
    <row r="16" spans="1:6" ht="20.100000000000001" customHeight="1">
      <c r="A16" s="18" t="s">
        <v>28</v>
      </c>
      <c r="B16" s="19" t="s">
        <v>29</v>
      </c>
      <c r="C16" s="20"/>
      <c r="D16" s="21">
        <f t="shared" si="0"/>
        <v>0</v>
      </c>
    </row>
    <row r="17" spans="1:4" ht="20.100000000000001" customHeight="1">
      <c r="A17" s="18" t="s">
        <v>30</v>
      </c>
      <c r="B17" s="19" t="s">
        <v>31</v>
      </c>
      <c r="C17" s="20"/>
      <c r="D17" s="21">
        <f t="shared" si="0"/>
        <v>0</v>
      </c>
    </row>
    <row r="18" spans="1:4" ht="20.100000000000001" customHeight="1">
      <c r="A18" s="18" t="s">
        <v>32</v>
      </c>
      <c r="B18" s="19" t="s">
        <v>33</v>
      </c>
      <c r="C18" s="20"/>
      <c r="D18" s="21">
        <f t="shared" si="0"/>
        <v>0</v>
      </c>
    </row>
    <row r="19" spans="1:4" ht="20.100000000000001" customHeight="1">
      <c r="A19" s="14" t="s">
        <v>34</v>
      </c>
      <c r="B19" s="15" t="s">
        <v>35</v>
      </c>
      <c r="C19" s="16">
        <f>'[1]Sumár 2023'!I19</f>
        <v>0</v>
      </c>
      <c r="D19" s="12">
        <f t="shared" si="0"/>
        <v>0</v>
      </c>
    </row>
    <row r="20" spans="1:4" ht="20.100000000000001" customHeight="1">
      <c r="A20" s="14" t="s">
        <v>36</v>
      </c>
      <c r="B20" s="15" t="s">
        <v>37</v>
      </c>
      <c r="C20" s="16">
        <f>'[1]Sumár 2023'!J19</f>
        <v>0</v>
      </c>
      <c r="D20" s="12">
        <f t="shared" si="0"/>
        <v>0</v>
      </c>
    </row>
    <row r="21" spans="1:4" ht="20.100000000000001" customHeight="1">
      <c r="A21" s="14" t="s">
        <v>38</v>
      </c>
      <c r="B21" s="15" t="s">
        <v>39</v>
      </c>
      <c r="C21" s="16">
        <f>'[1]Sumár 2023'!K19</f>
        <v>0.06</v>
      </c>
      <c r="D21" s="12">
        <f t="shared" si="0"/>
        <v>60</v>
      </c>
    </row>
    <row r="22" spans="1:4" ht="20.100000000000001" customHeight="1">
      <c r="A22" s="14" t="s">
        <v>40</v>
      </c>
      <c r="B22" s="15" t="s">
        <v>41</v>
      </c>
      <c r="C22" s="16">
        <v>0</v>
      </c>
      <c r="D22" s="12">
        <f t="shared" si="0"/>
        <v>0</v>
      </c>
    </row>
    <row r="23" spans="1:4" ht="32.25" customHeight="1">
      <c r="A23" s="18" t="s">
        <v>42</v>
      </c>
      <c r="B23" s="19" t="s">
        <v>43</v>
      </c>
      <c r="C23" s="20"/>
      <c r="D23" s="21">
        <f t="shared" si="0"/>
        <v>0</v>
      </c>
    </row>
    <row r="24" spans="1:4" ht="34.5" customHeight="1">
      <c r="A24" s="18" t="s">
        <v>44</v>
      </c>
      <c r="B24" s="19" t="s">
        <v>45</v>
      </c>
      <c r="C24" s="20"/>
      <c r="D24" s="21">
        <f t="shared" si="0"/>
        <v>0</v>
      </c>
    </row>
    <row r="25" spans="1:4" ht="20.100000000000001" customHeight="1">
      <c r="A25" s="18" t="s">
        <v>46</v>
      </c>
      <c r="B25" s="19" t="s">
        <v>47</v>
      </c>
      <c r="C25" s="20"/>
      <c r="D25" s="21">
        <f t="shared" si="0"/>
        <v>0</v>
      </c>
    </row>
    <row r="26" spans="1:4" ht="20.100000000000001" customHeight="1">
      <c r="A26" s="18" t="s">
        <v>48</v>
      </c>
      <c r="B26" s="19" t="s">
        <v>49</v>
      </c>
      <c r="C26" s="20"/>
      <c r="D26" s="21">
        <f t="shared" si="0"/>
        <v>0</v>
      </c>
    </row>
    <row r="27" spans="1:4" ht="20.100000000000001" customHeight="1">
      <c r="A27" s="18" t="s">
        <v>50</v>
      </c>
      <c r="B27" s="19" t="s">
        <v>51</v>
      </c>
      <c r="C27" s="20"/>
      <c r="D27" s="21">
        <f t="shared" si="0"/>
        <v>0</v>
      </c>
    </row>
    <row r="28" spans="1:4" ht="20.100000000000001" customHeight="1">
      <c r="A28" s="18" t="s">
        <v>52</v>
      </c>
      <c r="B28" s="19" t="s">
        <v>53</v>
      </c>
      <c r="C28" s="20"/>
      <c r="D28" s="21">
        <f t="shared" si="0"/>
        <v>0</v>
      </c>
    </row>
    <row r="29" spans="1:4" ht="45.6" customHeight="1">
      <c r="A29" s="14" t="s">
        <v>54</v>
      </c>
      <c r="B29" s="15" t="s">
        <v>55</v>
      </c>
      <c r="C29" s="17">
        <f>'[1]Sumár 2023'!L19</f>
        <v>0</v>
      </c>
      <c r="D29" s="12">
        <f t="shared" si="0"/>
        <v>0</v>
      </c>
    </row>
    <row r="30" spans="1:4" ht="20.100000000000001" customHeight="1">
      <c r="A30" s="14" t="s">
        <v>56</v>
      </c>
      <c r="B30" s="15" t="s">
        <v>57</v>
      </c>
      <c r="C30" s="16">
        <f>'[1]Sumár 2023'!M19</f>
        <v>0.26</v>
      </c>
      <c r="D30" s="12">
        <f t="shared" si="0"/>
        <v>260</v>
      </c>
    </row>
    <row r="31" spans="1:4" ht="40.200000000000003" customHeight="1">
      <c r="A31" s="14" t="s">
        <v>58</v>
      </c>
      <c r="B31" s="15" t="s">
        <v>59</v>
      </c>
      <c r="C31" s="16">
        <f>'[1]Sumár 2023'!N19</f>
        <v>0</v>
      </c>
      <c r="D31" s="12">
        <f t="shared" si="0"/>
        <v>0</v>
      </c>
    </row>
    <row r="32" spans="1:4" ht="30" customHeight="1">
      <c r="A32" s="14" t="s">
        <v>60</v>
      </c>
      <c r="B32" s="15" t="s">
        <v>61</v>
      </c>
      <c r="C32" s="17">
        <f>'[1]Sumár 2023'!O19</f>
        <v>2.4500000000000002</v>
      </c>
      <c r="D32" s="12">
        <f t="shared" si="0"/>
        <v>2450</v>
      </c>
    </row>
    <row r="33" spans="1:4" ht="20.100000000000001" customHeight="1">
      <c r="A33" s="18" t="s">
        <v>62</v>
      </c>
      <c r="B33" s="19" t="s">
        <v>63</v>
      </c>
      <c r="C33" s="20"/>
      <c r="D33" s="21">
        <f t="shared" si="0"/>
        <v>0</v>
      </c>
    </row>
    <row r="34" spans="1:4" ht="20.100000000000001" customHeight="1">
      <c r="A34" s="14" t="s">
        <v>64</v>
      </c>
      <c r="B34" s="15" t="s">
        <v>65</v>
      </c>
      <c r="C34" s="16">
        <f>'[1]Sumár 2023'!P19</f>
        <v>39.97</v>
      </c>
      <c r="D34" s="12">
        <f t="shared" si="0"/>
        <v>39970</v>
      </c>
    </row>
    <row r="35" spans="1:4" ht="20.100000000000001" customHeight="1">
      <c r="A35" s="14" t="s">
        <v>66</v>
      </c>
      <c r="B35" s="15" t="s">
        <v>67</v>
      </c>
      <c r="C35" s="17">
        <f>'[1]Sumár 2023'!Q19</f>
        <v>14.05</v>
      </c>
      <c r="D35" s="12">
        <f t="shared" si="0"/>
        <v>14050</v>
      </c>
    </row>
    <row r="36" spans="1:4" ht="20.100000000000001" customHeight="1">
      <c r="A36" s="14" t="s">
        <v>68</v>
      </c>
      <c r="B36" s="15" t="s">
        <v>69</v>
      </c>
      <c r="C36" s="17">
        <f>'[1]Sumár 2023'!R19</f>
        <v>0</v>
      </c>
      <c r="D36" s="12">
        <f t="shared" si="0"/>
        <v>0</v>
      </c>
    </row>
    <row r="37" spans="1:4" ht="19.5" customHeight="1">
      <c r="A37" s="14" t="s">
        <v>70</v>
      </c>
      <c r="B37" s="15" t="s">
        <v>71</v>
      </c>
      <c r="C37" s="17">
        <f>'[1]Sumár 2023'!S19</f>
        <v>0</v>
      </c>
      <c r="D37" s="12">
        <f t="shared" si="0"/>
        <v>0</v>
      </c>
    </row>
    <row r="38" spans="1:4" ht="19.5" customHeight="1">
      <c r="A38" s="14" t="s">
        <v>72</v>
      </c>
      <c r="B38" s="15" t="s">
        <v>73</v>
      </c>
      <c r="C38" s="17">
        <f>'[1]Sumár 2023'!T19</f>
        <v>0</v>
      </c>
      <c r="D38" s="12">
        <f t="shared" si="0"/>
        <v>0</v>
      </c>
    </row>
    <row r="39" spans="1:4" ht="19.5" customHeight="1">
      <c r="A39" s="14" t="s">
        <v>74</v>
      </c>
      <c r="B39" s="15" t="s">
        <v>75</v>
      </c>
      <c r="C39" s="17">
        <f>'[1]Sumár 2023'!U19</f>
        <v>0</v>
      </c>
      <c r="D39" s="12">
        <f t="shared" si="0"/>
        <v>0</v>
      </c>
    </row>
    <row r="40" spans="1:4" ht="19.5" customHeight="1">
      <c r="A40" s="14" t="s">
        <v>76</v>
      </c>
      <c r="B40" s="15" t="s">
        <v>77</v>
      </c>
      <c r="C40" s="17">
        <f>'[1]Sumár 2023'!V19</f>
        <v>0</v>
      </c>
      <c r="D40" s="12">
        <f t="shared" si="0"/>
        <v>0</v>
      </c>
    </row>
    <row r="41" spans="1:4" ht="19.5" customHeight="1">
      <c r="A41" s="14" t="s">
        <v>78</v>
      </c>
      <c r="B41" s="15" t="s">
        <v>79</v>
      </c>
      <c r="C41" s="17">
        <f>'[1]Sumár 2023'!W19</f>
        <v>1</v>
      </c>
      <c r="D41" s="12">
        <f t="shared" si="0"/>
        <v>1000</v>
      </c>
    </row>
    <row r="42" spans="1:4" ht="19.5" customHeight="1">
      <c r="A42" s="14" t="s">
        <v>80</v>
      </c>
      <c r="B42" s="15" t="s">
        <v>81</v>
      </c>
      <c r="C42" s="17">
        <f>'[1]Sumár 2023'!X19</f>
        <v>0</v>
      </c>
      <c r="D42" s="12">
        <f t="shared" si="0"/>
        <v>0</v>
      </c>
    </row>
    <row r="43" spans="1:4" ht="19.5" customHeight="1">
      <c r="A43" s="14" t="s">
        <v>82</v>
      </c>
      <c r="B43" s="15" t="s">
        <v>83</v>
      </c>
      <c r="C43" s="17">
        <f>'[1]Sumár 2023'!Y19</f>
        <v>0</v>
      </c>
      <c r="D43" s="12">
        <f t="shared" si="0"/>
        <v>0</v>
      </c>
    </row>
    <row r="44" spans="1:4" ht="20.100000000000001" customHeight="1">
      <c r="A44" s="18" t="s">
        <v>84</v>
      </c>
      <c r="B44" s="19" t="s">
        <v>85</v>
      </c>
      <c r="C44" s="20"/>
      <c r="D44" s="21">
        <f t="shared" si="0"/>
        <v>0</v>
      </c>
    </row>
    <row r="45" spans="1:4" ht="20.100000000000001" customHeight="1">
      <c r="A45" s="18" t="s">
        <v>86</v>
      </c>
      <c r="B45" s="19" t="s">
        <v>87</v>
      </c>
      <c r="C45" s="20"/>
      <c r="D45" s="21">
        <f t="shared" si="0"/>
        <v>0</v>
      </c>
    </row>
    <row r="46" spans="1:4" ht="20.100000000000001" customHeight="1">
      <c r="A46" s="14" t="s">
        <v>88</v>
      </c>
      <c r="B46" s="15" t="s">
        <v>89</v>
      </c>
      <c r="C46" s="16">
        <f>'[1]Sumár 2023'!Z19</f>
        <v>145.09</v>
      </c>
      <c r="D46" s="12">
        <f t="shared" si="0"/>
        <v>145090</v>
      </c>
    </row>
    <row r="47" spans="1:4" ht="20.100000000000001" customHeight="1">
      <c r="A47" s="18" t="s">
        <v>90</v>
      </c>
      <c r="B47" s="19" t="s">
        <v>91</v>
      </c>
      <c r="C47" s="20"/>
      <c r="D47" s="21">
        <f t="shared" si="0"/>
        <v>0</v>
      </c>
    </row>
    <row r="48" spans="1:4" ht="20.100000000000001" customHeight="1">
      <c r="A48" s="18" t="s">
        <v>92</v>
      </c>
      <c r="B48" s="19" t="s">
        <v>93</v>
      </c>
      <c r="C48" s="20"/>
      <c r="D48" s="21">
        <f t="shared" si="0"/>
        <v>0</v>
      </c>
    </row>
    <row r="49" spans="1:7" ht="20.100000000000001" customHeight="1">
      <c r="A49" s="18" t="s">
        <v>94</v>
      </c>
      <c r="B49" s="19" t="s">
        <v>95</v>
      </c>
      <c r="C49" s="20">
        <f>'[1]Sumár 2023'!AE19</f>
        <v>94.05</v>
      </c>
      <c r="D49" s="21">
        <f t="shared" si="0"/>
        <v>94050</v>
      </c>
    </row>
    <row r="50" spans="1:7" ht="20.100000000000001" customHeight="1">
      <c r="A50" s="18" t="s">
        <v>96</v>
      </c>
      <c r="B50" s="19" t="s">
        <v>97</v>
      </c>
      <c r="C50" s="20"/>
      <c r="D50" s="21">
        <f t="shared" si="0"/>
        <v>0</v>
      </c>
    </row>
    <row r="51" spans="1:7" ht="20.100000000000001" customHeight="1">
      <c r="A51" s="18" t="s">
        <v>98</v>
      </c>
      <c r="B51" s="19" t="s">
        <v>99</v>
      </c>
      <c r="C51" s="20"/>
      <c r="D51" s="21">
        <f t="shared" si="0"/>
        <v>0</v>
      </c>
    </row>
    <row r="52" spans="1:7" ht="20.100000000000001" customHeight="1">
      <c r="A52" s="18" t="s">
        <v>100</v>
      </c>
      <c r="B52" s="19" t="s">
        <v>101</v>
      </c>
      <c r="C52" s="20"/>
      <c r="D52" s="21">
        <f t="shared" si="0"/>
        <v>0</v>
      </c>
    </row>
    <row r="53" spans="1:7" ht="20.100000000000001" customHeight="1">
      <c r="A53" s="18" t="s">
        <v>102</v>
      </c>
      <c r="B53" s="19" t="s">
        <v>103</v>
      </c>
      <c r="C53" s="20"/>
      <c r="D53" s="21">
        <f t="shared" si="0"/>
        <v>0</v>
      </c>
    </row>
    <row r="54" spans="1:7" ht="20.100000000000001" customHeight="1">
      <c r="A54" s="18" t="s">
        <v>104</v>
      </c>
      <c r="B54" s="19" t="s">
        <v>105</v>
      </c>
      <c r="C54" s="20">
        <f>'[1]Sumár 2023'!AF19</f>
        <v>8.61</v>
      </c>
      <c r="D54" s="21">
        <f t="shared" si="0"/>
        <v>8610</v>
      </c>
    </row>
    <row r="55" spans="1:7" ht="20.100000000000001" customHeight="1">
      <c r="A55" s="18" t="s">
        <v>106</v>
      </c>
      <c r="B55" s="22" t="s">
        <v>107</v>
      </c>
      <c r="C55" s="23">
        <f>'[1]Sumár 2023'!AH19</f>
        <v>4.97</v>
      </c>
      <c r="D55" s="21">
        <f t="shared" si="0"/>
        <v>4970</v>
      </c>
    </row>
    <row r="56" spans="1:7" ht="20.100000000000001" customHeight="1" thickBot="1">
      <c r="A56" s="24" t="s">
        <v>108</v>
      </c>
      <c r="B56" s="25" t="s">
        <v>109</v>
      </c>
      <c r="C56" s="26"/>
      <c r="D56" s="27">
        <f t="shared" si="0"/>
        <v>0</v>
      </c>
      <c r="F56" s="28"/>
    </row>
    <row r="57" spans="1:7" ht="20.100000000000001" customHeight="1" thickBot="1">
      <c r="A57" s="29" t="s">
        <v>110</v>
      </c>
      <c r="B57" s="30"/>
      <c r="C57" s="31">
        <f>SUM(C6:C56)</f>
        <v>355.65500000000003</v>
      </c>
      <c r="D57" s="32">
        <f>SUM(D6:D56)</f>
        <v>355655</v>
      </c>
      <c r="G57" s="33"/>
    </row>
    <row r="58" spans="1:7" ht="20.100000000000001" customHeight="1" thickBot="1">
      <c r="A58" s="34" t="s">
        <v>111</v>
      </c>
      <c r="B58" s="35"/>
      <c r="C58" s="36">
        <f>C6+C7+C8+C9+C11+C12+C13+C19+C20+C21+C22+C29+C30+C31+C32+C34+C35+C36+C37+C38+C39+C40+C41+C42+C43+C46</f>
        <v>248.02500000000001</v>
      </c>
      <c r="D58" s="37">
        <f>D6+D7+D8+D9+D11+D12+D13+D19+D20+D21+D22+D29+D30+D31+D32+D34+D35+D36+D37+D38+D39+D40+D41+D42+D43+D46</f>
        <v>248025</v>
      </c>
    </row>
    <row r="59" spans="1:7">
      <c r="C59" s="38">
        <f>SUM(C6:C58)</f>
        <v>959.33500000000004</v>
      </c>
    </row>
    <row r="60" spans="1:7">
      <c r="A60" s="39"/>
      <c r="B60" t="s">
        <v>112</v>
      </c>
    </row>
    <row r="61" spans="1:7">
      <c r="A61" s="40"/>
      <c r="B61" t="s">
        <v>113</v>
      </c>
    </row>
    <row r="63" spans="1:7" ht="33" customHeight="1"/>
    <row r="66" spans="2:3" ht="26.1" customHeight="1">
      <c r="B66" s="41" t="s">
        <v>114</v>
      </c>
      <c r="C66" s="42">
        <f>D58/D57</f>
        <v>0.6973752653554709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HOZÁK VRŠKOVÁ Nikola</dc:creator>
  <cp:lastModifiedBy>HOZÁK VRŠKOVÁ Nikola</cp:lastModifiedBy>
  <dcterms:created xsi:type="dcterms:W3CDTF">2015-06-05T18:19:34Z</dcterms:created>
  <dcterms:modified xsi:type="dcterms:W3CDTF">2024-03-01T07:14:06Z</dcterms:modified>
</cp:coreProperties>
</file>